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mmerciale\GARE OFFERTE ESPLETATE\Ristorazione Sanitaria Pubblica\2020\DA CONSEGNARE\ALISA - REGIONE LIGURIA\Off ECO\DA FIRMARE DIGITALMENTE\Lotto 4\"/>
    </mc:Choice>
  </mc:AlternateContent>
  <bookViews>
    <workbookView xWindow="0" yWindow="0" windowWidth="28800" windowHeight="11400"/>
  </bookViews>
  <sheets>
    <sheet name="lotto n° 4" sheetId="12" r:id="rId1"/>
  </sheets>
  <definedNames>
    <definedName name="_xlnm.Print_Area" localSheetId="0">'lotto n° 4'!$A$1:$L$32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2" l="1"/>
  <c r="K16" i="12"/>
  <c r="K15" i="12"/>
  <c r="K13" i="12"/>
  <c r="K12" i="12"/>
  <c r="K11" i="12"/>
  <c r="J16" i="12" l="1"/>
  <c r="J15" i="12"/>
  <c r="J12" i="12"/>
  <c r="J13" i="12"/>
  <c r="J11" i="12"/>
  <c r="H14" i="12"/>
  <c r="I20" i="12" l="1"/>
  <c r="I18" i="12"/>
  <c r="E15" i="12" l="1"/>
  <c r="D12" i="12" l="1"/>
  <c r="D13" i="12"/>
  <c r="E13" i="12" s="1"/>
  <c r="D11" i="12"/>
  <c r="G15" i="12"/>
  <c r="I15" i="12" s="1"/>
  <c r="D16" i="12" l="1"/>
  <c r="E11" i="12"/>
  <c r="G11" i="12"/>
  <c r="G13" i="12"/>
  <c r="I13" i="12" s="1"/>
  <c r="G12" i="12"/>
  <c r="I12" i="12" s="1"/>
  <c r="E12" i="12"/>
  <c r="I11" i="12" l="1"/>
  <c r="G16" i="12"/>
  <c r="G17" i="12" s="1"/>
  <c r="G19" i="12" s="1"/>
  <c r="E16" i="12"/>
  <c r="I16" i="12" s="1"/>
  <c r="I17" i="12" s="1"/>
  <c r="I26" i="12" l="1"/>
  <c r="I19" i="12"/>
</calcChain>
</file>

<file path=xl/sharedStrings.xml><?xml version="1.0" encoding="utf-8"?>
<sst xmlns="http://schemas.openxmlformats.org/spreadsheetml/2006/main" count="30" uniqueCount="30">
  <si>
    <t>Azienda Liguria  Sanitaria della Regione Liguria</t>
  </si>
  <si>
    <t>rif.</t>
  </si>
  <si>
    <t>descrizione</t>
  </si>
  <si>
    <t>Il sottoscritto dichiara, in conformità a quanto disposto dall’art. 95, comma 10 D. lgs. n. 50/2016, che i costi della sicurezza inerenti i rischi specifici propri dell’attività dell’impresa appaltatrice inclusi nel prezzo offerto risultano pari ad € :</t>
  </si>
  <si>
    <t>Modello M.6 - Dettaglio prezzi unitari</t>
  </si>
  <si>
    <r>
      <t>aliquota Iva [</t>
    </r>
    <r>
      <rPr>
        <b/>
        <sz val="9"/>
        <color theme="1"/>
        <rFont val="Sylfaen"/>
        <family val="1"/>
      </rPr>
      <t>%]</t>
    </r>
  </si>
  <si>
    <t>importo  annuo  offerto esclusa iva</t>
  </si>
  <si>
    <t>VALORE  ECONOMICO  DEL SERVIZIO  DI  RISTORAZIONE  DA INSERIRE  IN PIATTAFORMA SINTEL</t>
  </si>
  <si>
    <t>SERVIZIO  DI  RISTORAZIONE</t>
  </si>
  <si>
    <t>colazione</t>
  </si>
  <si>
    <t>pranzo</t>
  </si>
  <si>
    <t>cena</t>
  </si>
  <si>
    <t>quantità annua</t>
  </si>
  <si>
    <t>importo  annuo  a bse d'asta</t>
  </si>
  <si>
    <t>prezzo unitario  a giornata  alimentare</t>
  </si>
  <si>
    <t>pasti  per personale  dipendente e/o autorizzato</t>
  </si>
  <si>
    <t>importo per nove anni  a base d'asta</t>
  </si>
  <si>
    <t>manutenzione  (quota  da imputare su pranzo, cena e mensa per 108 mesi )</t>
  </si>
  <si>
    <t>costo  unitario  offerto</t>
  </si>
  <si>
    <t>quantità per nove  anni</t>
  </si>
  <si>
    <t>importo per nove  anni  offerto esclusa iva</t>
  </si>
  <si>
    <t xml:space="preserve">Procedura aperta, ai sensi dell’art. 60 del D.Lgs. n. 50/2016, tramite l’utilizzo  della piattaforma telematica SinTel, per l'afffidamento  del  servizio  di  ristorazione  ospedaliera ed aziendale , a ridotto   impatto  ambientale ,rivolto   ai  degenti  ricoverati  presso gli stabilimenti  ospedalieri, agli utenti   delle  strutture residenziali  e semiresidenziali   territoriali ed ai dipendenti  da Ospedale Policlinico San Martino, A.S.S.L. n° 2 Savonese, A.S.S.L. n° 5 Spezzina, ed all’Azienda Pubblica di  Servizi alla Persona Emanuele Brignole  della Regione Liguria  - per la durata di  otto  anni (opzione per ulteriori  12 mesi)
Lotti n. 04  N. gara: 7639192
</t>
  </si>
  <si>
    <t>Lotto n° 4  : Azienda Pubblica  Servizi  alla personale  Emanuele  Brignole cig: 8150103DBF</t>
  </si>
  <si>
    <t>base d'asta unitaria (*)</t>
  </si>
  <si>
    <t>(*) il costo  unitario  offerto, pena esclusione, non potrà essere superiore alla base d'asta unitaria</t>
  </si>
  <si>
    <t>versione  del 6  maggio  2020</t>
  </si>
  <si>
    <t>oneri di sicurezza da DUVRI</t>
  </si>
  <si>
    <t>totale lotto n° 4</t>
  </si>
  <si>
    <t>il  sottoscritto   dichiara le spese  relative  al  costo   del personale, valutate sulla  base  dei  minimi  salariali  definiti  dal contratto  collettivo  di lavoro RISTORAZIONE COMMERCIALE E COLLETTIVA TURISMO E PUBBLICI ESERCIZI - art. 23 comma  16 - de D.Lgs. n° 50/2016 e s.m.i.</t>
  </si>
  <si>
    <t>Milano, il 15 maggio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</si>
</sst>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\ _€_-;\-* #,##0\ _€_-;_-* &quot;-&quot;??\ _€_-;_-@_-"/>
    <numFmt numFmtId="167" formatCode="_-&quot;€&quot;\ * #,##0.000_-;\-&quot;€&quot;\ * #,##0.000_-;_-&quot;€&quot;\ * &quot;-&quot;??_-;_-@_-"/>
    <numFmt numFmtId="168" formatCode="_-* #,##0.000\ &quot;€&quot;_-;\-* #,##0.000\ &quot;€&quot;_-;_-* &quot;-&quot;???\ &quot;€&quot;_-;_-@_-"/>
    <numFmt numFmtId="169" formatCode="_-* #,##0.00\ [$€-410]_-;\-* #,##0.00\ [$€-410]_-;_-* &quot;-&quot;??\ [$€-410]_-;_-@_-"/>
    <numFmt numFmtId="170" formatCode="_-* #,##0.00000\ [$€-410]_-;\-* #,##0.00000\ [$€-410]_-;_-* &quot;-&quot;??\ [$€-410]_-;_-@_-"/>
    <numFmt numFmtId="171" formatCode="_-* #,##0.00000\ [$€-410]_-;\-* #,##0.00000\ [$€-410]_-;_-* &quot;-&quot;?????\ [$€-410]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0"/>
      <name val="Sylfaen"/>
      <family val="1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rgb="FFFF0000"/>
      <name val="Sylfaen"/>
      <family val="1"/>
    </font>
    <font>
      <sz val="10.5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color rgb="FFFF0000"/>
      <name val="Sylfaen"/>
      <family val="1"/>
    </font>
    <font>
      <b/>
      <sz val="11"/>
      <name val="Sylfaen"/>
      <family val="1"/>
    </font>
    <font>
      <b/>
      <i/>
      <sz val="11"/>
      <color rgb="FFFF0000"/>
      <name val="Sylfaen"/>
      <family val="1"/>
    </font>
    <font>
      <i/>
      <sz val="11"/>
      <color rgb="FFFF0000"/>
      <name val="Sylfaen"/>
      <family val="1"/>
    </font>
    <font>
      <b/>
      <i/>
      <sz val="10"/>
      <color rgb="FFFF000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1"/>
      <color rgb="FFFF00FF"/>
      <name val="Sylfaen"/>
      <family val="1"/>
    </font>
    <font>
      <b/>
      <sz val="11"/>
      <color rgb="FFFF00FF"/>
      <name val="Sylfaen"/>
      <family val="1"/>
    </font>
    <font>
      <sz val="10.5"/>
      <color rgb="FFFF00FF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166" fontId="3" fillId="0" borderId="1" xfId="2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6" fontId="12" fillId="0" borderId="1" xfId="2" applyNumberFormat="1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8" fontId="17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3" fillId="0" borderId="1" xfId="0" applyNumberFormat="1" applyFont="1" applyBorder="1" applyAlignment="1">
      <alignment vertical="center" wrapText="1"/>
    </xf>
    <xf numFmtId="170" fontId="13" fillId="0" borderId="1" xfId="0" applyNumberFormat="1" applyFont="1" applyBorder="1" applyAlignment="1">
      <alignment vertical="center" wrapText="1"/>
    </xf>
    <xf numFmtId="170" fontId="13" fillId="0" borderId="10" xfId="0" applyNumberFormat="1" applyFont="1" applyBorder="1" applyAlignment="1">
      <alignment vertical="center" wrapText="1"/>
    </xf>
    <xf numFmtId="169" fontId="3" fillId="0" borderId="7" xfId="0" applyNumberFormat="1" applyFont="1" applyBorder="1" applyAlignment="1">
      <alignment vertical="center" wrapText="1"/>
    </xf>
    <xf numFmtId="169" fontId="13" fillId="0" borderId="0" xfId="0" applyNumberFormat="1" applyFont="1" applyBorder="1" applyAlignment="1">
      <alignment vertical="center" wrapText="1"/>
    </xf>
    <xf numFmtId="169" fontId="2" fillId="0" borderId="1" xfId="0" applyNumberFormat="1" applyFont="1" applyBorder="1" applyAlignment="1">
      <alignment vertical="center" wrapText="1"/>
    </xf>
    <xf numFmtId="169" fontId="3" fillId="0" borderId="4" xfId="0" applyNumberFormat="1" applyFont="1" applyBorder="1" applyAlignment="1">
      <alignment vertical="center" wrapText="1"/>
    </xf>
    <xf numFmtId="169" fontId="9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170" fontId="19" fillId="0" borderId="7" xfId="0" applyNumberFormat="1" applyFont="1" applyBorder="1" applyAlignment="1">
      <alignment vertical="center" wrapText="1"/>
    </xf>
    <xf numFmtId="170" fontId="4" fillId="2" borderId="0" xfId="0" applyNumberFormat="1" applyFont="1" applyFill="1" applyBorder="1" applyAlignment="1" applyProtection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171" fontId="3" fillId="3" borderId="9" xfId="0" applyNumberFormat="1" applyFont="1" applyFill="1" applyBorder="1" applyAlignment="1">
      <alignment vertical="center" wrapText="1"/>
    </xf>
    <xf numFmtId="170" fontId="9" fillId="4" borderId="6" xfId="0" applyNumberFormat="1" applyFont="1" applyFill="1" applyBorder="1" applyAlignment="1" applyProtection="1">
      <alignment vertical="center" wrapText="1"/>
    </xf>
    <xf numFmtId="170" fontId="9" fillId="4" borderId="1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0066FF"/>
      <color rgb="FFFF00FF"/>
      <color rgb="FFFFFF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view="pageBreakPreview" zoomScale="65" zoomScaleNormal="65" zoomScaleSheetLayoutView="65" workbookViewId="0">
      <selection activeCell="B27" sqref="B27"/>
    </sheetView>
  </sheetViews>
  <sheetFormatPr defaultColWidth="9.140625" defaultRowHeight="15" x14ac:dyDescent="0.25"/>
  <cols>
    <col min="1" max="1" width="4.85546875" style="3" customWidth="1"/>
    <col min="2" max="2" width="30.5703125" style="1" customWidth="1"/>
    <col min="3" max="4" width="15.85546875" style="1" customWidth="1"/>
    <col min="5" max="5" width="17" style="1" bestFit="1" customWidth="1"/>
    <col min="6" max="7" width="15.85546875" style="1" customWidth="1"/>
    <col min="8" max="8" width="20.85546875" style="1" customWidth="1"/>
    <col min="9" max="9" width="22.85546875" style="1" customWidth="1"/>
    <col min="10" max="10" width="27.85546875" style="1" customWidth="1"/>
    <col min="11" max="11" width="30" style="1" customWidth="1"/>
    <col min="12" max="12" width="31.5703125" style="1" customWidth="1"/>
    <col min="13" max="22" width="10.85546875" style="1" customWidth="1"/>
    <col min="23" max="16384" width="9.140625" style="1"/>
  </cols>
  <sheetData>
    <row r="1" spans="1:22" ht="12.75" customHeight="1" x14ac:dyDescent="0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K2" s="53" t="s">
        <v>25</v>
      </c>
      <c r="L2" s="53"/>
    </row>
    <row r="3" spans="1:22" ht="85.5" customHeight="1" x14ac:dyDescent="0.25">
      <c r="B3" s="66" t="s">
        <v>21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2" ht="12.75" customHeight="1" x14ac:dyDescent="0.25">
      <c r="B5" s="66" t="s">
        <v>22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 customHeight="1" x14ac:dyDescent="0.25">
      <c r="B7" s="66" t="s">
        <v>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2"/>
      <c r="N7" s="2"/>
      <c r="O7" s="2"/>
      <c r="P7" s="2"/>
      <c r="Q7" s="2"/>
      <c r="R7" s="2"/>
      <c r="S7" s="2"/>
      <c r="T7" s="2"/>
      <c r="U7" s="29"/>
      <c r="V7" s="29"/>
    </row>
    <row r="8" spans="1:22" ht="12.7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9"/>
      <c r="V8" s="29"/>
    </row>
    <row r="9" spans="1:22" ht="20.25" customHeight="1" x14ac:dyDescent="0.25">
      <c r="B9" s="67" t="s">
        <v>8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2"/>
      <c r="N9" s="2"/>
      <c r="O9" s="2"/>
      <c r="P9" s="2"/>
      <c r="Q9" s="2"/>
      <c r="R9" s="2"/>
      <c r="S9" s="2"/>
      <c r="T9" s="2"/>
      <c r="U9" s="29"/>
      <c r="V9" s="29"/>
    </row>
    <row r="10" spans="1:22" s="5" customFormat="1" ht="45" customHeight="1" x14ac:dyDescent="0.25">
      <c r="A10" s="5" t="s">
        <v>1</v>
      </c>
      <c r="B10" s="52" t="s">
        <v>2</v>
      </c>
      <c r="C10" s="52"/>
      <c r="D10" s="31" t="s">
        <v>12</v>
      </c>
      <c r="E10" s="31" t="s">
        <v>19</v>
      </c>
      <c r="F10" s="18" t="s">
        <v>23</v>
      </c>
      <c r="G10" s="18" t="s">
        <v>13</v>
      </c>
      <c r="H10" s="18" t="s">
        <v>18</v>
      </c>
      <c r="I10" s="18" t="s">
        <v>16</v>
      </c>
      <c r="J10" s="31" t="s">
        <v>6</v>
      </c>
      <c r="K10" s="31" t="s">
        <v>20</v>
      </c>
      <c r="L10" s="31" t="s">
        <v>5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0" customHeight="1" x14ac:dyDescent="0.25">
      <c r="A11" s="3">
        <v>1</v>
      </c>
      <c r="B11" s="65" t="s">
        <v>9</v>
      </c>
      <c r="C11" s="65"/>
      <c r="D11" s="9">
        <f>27375+9125</f>
        <v>36500</v>
      </c>
      <c r="E11" s="9">
        <f>D11*9</f>
        <v>328500</v>
      </c>
      <c r="F11" s="19">
        <v>0.40600000000000003</v>
      </c>
      <c r="G11" s="15">
        <f>D11*F11</f>
        <v>14819.000000000002</v>
      </c>
      <c r="H11" s="32">
        <v>0.39179000000000003</v>
      </c>
      <c r="I11" s="15">
        <f>G11*9</f>
        <v>133371.00000000003</v>
      </c>
      <c r="J11" s="34">
        <f>D11*H11</f>
        <v>14300.335000000001</v>
      </c>
      <c r="K11" s="34">
        <f>H11*E11</f>
        <v>128703.01500000001</v>
      </c>
      <c r="L11" s="46">
        <v>0.1</v>
      </c>
      <c r="M11" s="2"/>
      <c r="N11" s="2"/>
      <c r="O11" s="2"/>
      <c r="P11" s="2"/>
      <c r="Q11" s="2"/>
      <c r="R11" s="2"/>
      <c r="S11" s="2"/>
      <c r="T11" s="2"/>
      <c r="U11" s="29"/>
      <c r="V11" s="29"/>
    </row>
    <row r="12" spans="1:22" ht="30" customHeight="1" x14ac:dyDescent="0.25">
      <c r="A12" s="3">
        <v>2</v>
      </c>
      <c r="B12" s="65" t="s">
        <v>10</v>
      </c>
      <c r="C12" s="65"/>
      <c r="D12" s="9">
        <f t="shared" ref="D12:D13" si="0">27375+9125</f>
        <v>36500</v>
      </c>
      <c r="E12" s="9">
        <f t="shared" ref="E12:E13" si="1">D12*9</f>
        <v>328500</v>
      </c>
      <c r="F12" s="19">
        <v>4.8719999999999999</v>
      </c>
      <c r="G12" s="15">
        <f t="shared" ref="G12:G16" si="2">D12*F12</f>
        <v>177828</v>
      </c>
      <c r="H12" s="32">
        <v>4.7014800000000001</v>
      </c>
      <c r="I12" s="15">
        <f t="shared" ref="I12:I13" si="3">G12*9</f>
        <v>1600452</v>
      </c>
      <c r="J12" s="34">
        <f t="shared" ref="J12:J16" si="4">D12*H12</f>
        <v>171604.02</v>
      </c>
      <c r="K12" s="34">
        <f>H12*E12</f>
        <v>1544436.18</v>
      </c>
      <c r="L12" s="46">
        <v>0.1</v>
      </c>
      <c r="M12" s="2"/>
      <c r="N12" s="2"/>
      <c r="O12" s="2"/>
      <c r="P12" s="2"/>
      <c r="Q12" s="2"/>
      <c r="R12" s="2"/>
      <c r="S12" s="2"/>
      <c r="T12" s="2"/>
      <c r="U12" s="29"/>
      <c r="V12" s="29"/>
    </row>
    <row r="13" spans="1:22" ht="30" customHeight="1" x14ac:dyDescent="0.25">
      <c r="A13" s="3">
        <v>3</v>
      </c>
      <c r="B13" s="65" t="s">
        <v>11</v>
      </c>
      <c r="C13" s="65"/>
      <c r="D13" s="9">
        <f t="shared" si="0"/>
        <v>36500</v>
      </c>
      <c r="E13" s="9">
        <f t="shared" si="1"/>
        <v>328500</v>
      </c>
      <c r="F13" s="19">
        <v>4.8719999999999999</v>
      </c>
      <c r="G13" s="15">
        <f t="shared" si="2"/>
        <v>177828</v>
      </c>
      <c r="H13" s="32">
        <v>4.7014800000000001</v>
      </c>
      <c r="I13" s="15">
        <f t="shared" si="3"/>
        <v>1600452</v>
      </c>
      <c r="J13" s="34">
        <f t="shared" si="4"/>
        <v>171604.02</v>
      </c>
      <c r="K13" s="34">
        <f>H13*E13</f>
        <v>1544436.18</v>
      </c>
      <c r="L13" s="46">
        <v>0.1</v>
      </c>
      <c r="M13" s="2"/>
      <c r="N13" s="2"/>
      <c r="O13" s="2"/>
      <c r="P13" s="2"/>
      <c r="Q13" s="2"/>
      <c r="R13" s="2"/>
      <c r="S13" s="2"/>
      <c r="T13" s="2"/>
      <c r="U13" s="29"/>
      <c r="V13" s="29"/>
    </row>
    <row r="14" spans="1:22" ht="30" customHeight="1" x14ac:dyDescent="0.25">
      <c r="B14" s="30" t="s">
        <v>14</v>
      </c>
      <c r="C14" s="21">
        <v>10.15</v>
      </c>
      <c r="D14" s="14"/>
      <c r="E14" s="14"/>
      <c r="F14" s="14"/>
      <c r="G14" s="14"/>
      <c r="H14" s="33">
        <f>SUM(H11:H13)</f>
        <v>9.7947500000000005</v>
      </c>
      <c r="I14" s="14"/>
      <c r="J14" s="45"/>
      <c r="K14" s="45"/>
      <c r="L14" s="14"/>
      <c r="M14" s="2"/>
      <c r="N14" s="2"/>
      <c r="O14" s="2"/>
      <c r="P14" s="2"/>
      <c r="Q14" s="2"/>
      <c r="R14" s="2"/>
      <c r="S14" s="2"/>
      <c r="T14" s="2"/>
      <c r="U14" s="29"/>
      <c r="V14" s="29"/>
    </row>
    <row r="15" spans="1:22" ht="24.95" customHeight="1" x14ac:dyDescent="0.25">
      <c r="A15" s="3">
        <v>4</v>
      </c>
      <c r="B15" s="60" t="s">
        <v>15</v>
      </c>
      <c r="C15" s="61"/>
      <c r="D15" s="9">
        <v>520</v>
      </c>
      <c r="E15" s="9">
        <f>D15*9</f>
        <v>4680</v>
      </c>
      <c r="F15" s="11">
        <v>5.27</v>
      </c>
      <c r="G15" s="10">
        <f t="shared" si="2"/>
        <v>2740.3999999999996</v>
      </c>
      <c r="H15" s="34">
        <v>5.0855499999999996</v>
      </c>
      <c r="I15" s="10">
        <f>G15*9</f>
        <v>24663.599999999999</v>
      </c>
      <c r="J15" s="34">
        <f t="shared" si="4"/>
        <v>2644.4859999999999</v>
      </c>
      <c r="K15" s="34">
        <f>H15*E15</f>
        <v>23800.374</v>
      </c>
      <c r="L15" s="46">
        <v>0.04</v>
      </c>
      <c r="M15" s="2"/>
      <c r="N15" s="2"/>
      <c r="O15" s="2"/>
      <c r="P15" s="2"/>
      <c r="Q15" s="2"/>
      <c r="R15" s="2"/>
      <c r="S15" s="2"/>
      <c r="T15" s="2"/>
      <c r="U15" s="29"/>
      <c r="V15" s="29"/>
    </row>
    <row r="16" spans="1:22" ht="24.95" customHeight="1" x14ac:dyDescent="0.25">
      <c r="A16" s="3">
        <v>5</v>
      </c>
      <c r="B16" s="60" t="s">
        <v>17</v>
      </c>
      <c r="C16" s="61"/>
      <c r="D16" s="13">
        <f>D12+D13+D15</f>
        <v>73520</v>
      </c>
      <c r="E16" s="13">
        <f>D16*9</f>
        <v>661680</v>
      </c>
      <c r="F16" s="19">
        <v>0.1</v>
      </c>
      <c r="G16" s="15">
        <f t="shared" si="2"/>
        <v>7352</v>
      </c>
      <c r="H16" s="32">
        <v>9.6500000000000002E-2</v>
      </c>
      <c r="I16" s="15">
        <f>F16*E16</f>
        <v>66168</v>
      </c>
      <c r="J16" s="34">
        <f t="shared" si="4"/>
        <v>7094.68</v>
      </c>
      <c r="K16" s="34">
        <f>H16*E16</f>
        <v>63852.12</v>
      </c>
      <c r="L16" s="46">
        <v>0.22</v>
      </c>
      <c r="M16" s="2"/>
      <c r="N16" s="2"/>
      <c r="O16" s="2"/>
      <c r="P16" s="2"/>
      <c r="Q16" s="2"/>
      <c r="R16" s="2"/>
      <c r="S16" s="2"/>
      <c r="T16" s="2"/>
      <c r="U16" s="29"/>
      <c r="V16" s="29"/>
    </row>
    <row r="17" spans="1:22" ht="21.6" customHeight="1" x14ac:dyDescent="0.25">
      <c r="B17" s="62"/>
      <c r="C17" s="63"/>
      <c r="D17" s="20"/>
      <c r="E17" s="20"/>
      <c r="F17" s="20"/>
      <c r="G17" s="15">
        <f>G11+G12+G13+G15+G16</f>
        <v>380567.4</v>
      </c>
      <c r="H17" s="32"/>
      <c r="I17" s="15">
        <f>I11+I12+I13+I15+I16</f>
        <v>3425106.6</v>
      </c>
      <c r="J17" s="37"/>
      <c r="K17" s="34">
        <f>SUM(K11:K16)</f>
        <v>3305227.8689999999</v>
      </c>
      <c r="L17" s="4"/>
      <c r="M17" s="2"/>
      <c r="N17" s="2"/>
      <c r="O17" s="2"/>
      <c r="P17" s="2"/>
      <c r="Q17" s="2"/>
      <c r="R17" s="2"/>
      <c r="S17" s="2"/>
      <c r="T17" s="2"/>
      <c r="U17" s="29"/>
      <c r="V17" s="29"/>
    </row>
    <row r="18" spans="1:22" s="17" customFormat="1" ht="19.5" customHeight="1" x14ac:dyDescent="0.25">
      <c r="A18" s="22"/>
      <c r="B18" s="54" t="s">
        <v>26</v>
      </c>
      <c r="C18" s="55"/>
      <c r="D18" s="26"/>
      <c r="E18" s="26"/>
      <c r="F18" s="26"/>
      <c r="G18" s="27">
        <v>200</v>
      </c>
      <c r="H18" s="35"/>
      <c r="I18" s="27">
        <f>G18*9</f>
        <v>1800</v>
      </c>
      <c r="J18" s="38"/>
      <c r="K18" s="38"/>
      <c r="L18" s="23"/>
      <c r="M18" s="24"/>
      <c r="N18" s="24"/>
      <c r="O18" s="24"/>
      <c r="P18" s="24"/>
      <c r="Q18" s="24"/>
      <c r="R18" s="24"/>
      <c r="S18" s="24"/>
      <c r="T18" s="24"/>
      <c r="U18" s="25"/>
      <c r="V18" s="25"/>
    </row>
    <row r="19" spans="1:22" s="17" customFormat="1" ht="20.100000000000001" customHeight="1" thickBot="1" x14ac:dyDescent="0.3">
      <c r="A19" s="22"/>
      <c r="B19" s="54" t="s">
        <v>27</v>
      </c>
      <c r="C19" s="55"/>
      <c r="D19" s="55"/>
      <c r="E19" s="55"/>
      <c r="F19" s="56"/>
      <c r="G19" s="27">
        <f>G17+G18</f>
        <v>380767.4</v>
      </c>
      <c r="H19" s="36"/>
      <c r="I19" s="28">
        <f>I17+I18</f>
        <v>3426906.6</v>
      </c>
      <c r="J19" s="38"/>
      <c r="K19" s="38"/>
      <c r="L19" s="23"/>
      <c r="M19" s="24"/>
      <c r="N19" s="24"/>
      <c r="O19" s="24"/>
      <c r="P19" s="24"/>
      <c r="Q19" s="24"/>
      <c r="R19" s="24"/>
      <c r="S19" s="24"/>
      <c r="T19" s="24"/>
      <c r="U19" s="25"/>
      <c r="V19" s="25"/>
    </row>
    <row r="20" spans="1:22" ht="18.75" customHeight="1" thickBot="1" x14ac:dyDescent="0.3">
      <c r="B20" s="57" t="s">
        <v>7</v>
      </c>
      <c r="C20" s="58"/>
      <c r="D20" s="58"/>
      <c r="E20" s="58"/>
      <c r="F20" s="58"/>
      <c r="G20" s="58"/>
      <c r="H20" s="58"/>
      <c r="I20" s="47">
        <f>K17+I18</f>
        <v>3307027.8689999999</v>
      </c>
      <c r="J20" s="39"/>
      <c r="K20" s="40"/>
      <c r="L20" s="4"/>
      <c r="M20" s="2"/>
      <c r="N20" s="2"/>
      <c r="O20" s="2"/>
      <c r="P20" s="2"/>
      <c r="Q20" s="2"/>
      <c r="R20" s="2"/>
      <c r="S20" s="2"/>
      <c r="T20" s="2"/>
      <c r="U20" s="29"/>
      <c r="V20" s="29"/>
    </row>
    <row r="21" spans="1:22" ht="24.95" customHeight="1" thickBot="1" x14ac:dyDescent="0.3">
      <c r="B21" s="64" t="s">
        <v>3</v>
      </c>
      <c r="C21" s="64"/>
      <c r="D21" s="64"/>
      <c r="E21" s="64"/>
      <c r="F21" s="64"/>
      <c r="G21" s="64"/>
      <c r="H21" s="64"/>
      <c r="I21" s="48">
        <v>16526.13939</v>
      </c>
      <c r="J21" s="37"/>
      <c r="K21" s="41"/>
      <c r="L21" s="7"/>
      <c r="M21" s="7"/>
      <c r="N21" s="8"/>
      <c r="O21" s="2"/>
      <c r="P21" s="2"/>
      <c r="Q21" s="2"/>
      <c r="R21" s="2"/>
      <c r="S21" s="2"/>
      <c r="T21" s="2"/>
      <c r="U21" s="29"/>
      <c r="V21" s="29"/>
    </row>
    <row r="22" spans="1:22" ht="24.95" customHeight="1" x14ac:dyDescent="0.25">
      <c r="B22" s="59" t="s">
        <v>28</v>
      </c>
      <c r="C22" s="59"/>
      <c r="D22" s="59"/>
      <c r="E22" s="59"/>
      <c r="F22" s="59"/>
      <c r="G22" s="59"/>
      <c r="H22" s="59"/>
      <c r="I22" s="49">
        <v>1691322.2819999999</v>
      </c>
      <c r="J22" s="44"/>
      <c r="K22" s="44"/>
      <c r="L22" s="43"/>
      <c r="M22" s="7"/>
      <c r="N22" s="7"/>
      <c r="O22" s="2"/>
      <c r="P22" s="2"/>
      <c r="Q22" s="2"/>
      <c r="R22" s="2"/>
      <c r="S22" s="2"/>
      <c r="T22" s="2"/>
      <c r="U22" s="29"/>
      <c r="V22" s="29"/>
    </row>
    <row r="23" spans="1:22" ht="15" customHeight="1" x14ac:dyDescent="0.2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22" ht="15" customHeight="1" x14ac:dyDescent="0.25">
      <c r="B24" s="50" t="s">
        <v>24</v>
      </c>
      <c r="C24" s="50"/>
      <c r="D24" s="50"/>
      <c r="E24" s="50"/>
      <c r="F24" s="50"/>
      <c r="G24" s="50"/>
      <c r="H24" s="50"/>
      <c r="I24" s="50"/>
      <c r="J24" s="42"/>
      <c r="K24" s="42"/>
    </row>
    <row r="25" spans="1:22" x14ac:dyDescent="0.25">
      <c r="G25" s="12"/>
      <c r="I25" s="12">
        <v>1800</v>
      </c>
    </row>
    <row r="26" spans="1:22" x14ac:dyDescent="0.25">
      <c r="G26" s="12"/>
      <c r="I26" s="12">
        <f>I17+I25</f>
        <v>3426906.6</v>
      </c>
    </row>
    <row r="27" spans="1:22" x14ac:dyDescent="0.25">
      <c r="B27" s="1" t="s">
        <v>29</v>
      </c>
      <c r="E27" s="16"/>
      <c r="F27" s="16"/>
      <c r="G27" s="16"/>
      <c r="H27" s="16"/>
      <c r="J27" s="12"/>
    </row>
  </sheetData>
  <mergeCells count="20">
    <mergeCell ref="B1:L1"/>
    <mergeCell ref="B3:L3"/>
    <mergeCell ref="B5:L5"/>
    <mergeCell ref="B7:L7"/>
    <mergeCell ref="B9:L9"/>
    <mergeCell ref="B24:I24"/>
    <mergeCell ref="B23:L23"/>
    <mergeCell ref="B10:C10"/>
    <mergeCell ref="K2:L2"/>
    <mergeCell ref="B19:F19"/>
    <mergeCell ref="B20:H20"/>
    <mergeCell ref="B22:H22"/>
    <mergeCell ref="B16:C16"/>
    <mergeCell ref="B15:C15"/>
    <mergeCell ref="B17:C17"/>
    <mergeCell ref="B21:H21"/>
    <mergeCell ref="B18:C18"/>
    <mergeCell ref="B11:C11"/>
    <mergeCell ref="B12:C12"/>
    <mergeCell ref="B13:C13"/>
  </mergeCells>
  <printOptions horizontalCentered="1"/>
  <pageMargins left="0" right="0" top="0.74803149606299213" bottom="0.74803149606299213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n° 4</vt:lpstr>
      <vt:lpstr>'lotto n° 4'!Area_stampa</vt:lpstr>
    </vt:vector>
  </TitlesOfParts>
  <Company>mdt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Merlo Caterina</dc:creator>
  <cp:lastModifiedBy>Pellegrini Spa</cp:lastModifiedBy>
  <cp:lastPrinted>2020-05-16T11:48:09Z</cp:lastPrinted>
  <dcterms:created xsi:type="dcterms:W3CDTF">2016-08-24T08:31:50Z</dcterms:created>
  <dcterms:modified xsi:type="dcterms:W3CDTF">2020-05-18T08:30:48Z</dcterms:modified>
</cp:coreProperties>
</file>